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47" i="1"/>
  <c r="H15" i="1"/>
  <c r="H28" i="1"/>
  <c r="H31" i="1"/>
  <c r="H24" i="1"/>
  <c r="H32" i="1" l="1"/>
  <c r="H57" i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<sst xmlns="http://schemas.openxmlformats.org/spreadsheetml/2006/main" count="57" uniqueCount="32">
  <si>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</si>
  <si>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</si>
  <si>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</si>
  <si>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</si>
  <si>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</si>
  <si>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</si>
  <si>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</si>
  <si>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</si>
  <si>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</si>
  <si>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</si>
  <si>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</si>
  <si>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</si>
  <si>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</si>
  <si>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</si>
  <si>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</si>
  <si>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</si>
  <si>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</si>
  <si>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</si>
  <si>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</si>
  <si>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</si>
  <si>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</si>
  <si>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</si>
  <si>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</si>
  <si>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</si>
  <si>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</si>
  <si>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</si>
  <si>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</si>
  <si>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</si>
  <si>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</si>
  <si>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08.02.2024</t>
  </si>
  <si>
    <t>Primljena i neutrošena participacija od 08.02.2024</t>
  </si>
  <si>
    <t xml:space="preserve">Dana 08.02.2024.godine Dom zdravlja Požarevac 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</si>
</sst>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19" sqref="H1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0" t="s">
        <v>4</v>
      </c>
      <c r="C11" s="41"/>
      <c r="D11" s="41"/>
      <c r="E11" s="41"/>
      <c r="F11" s="42"/>
      <c r="G11" s="25" t="s">
        <v>5</v>
      </c>
      <c r="H11" s="25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45330</v>
      </c>
      <c r="H12" s="12">
        <v>1020798.63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37" t="s">
        <v>8</v>
      </c>
      <c r="C13" s="37"/>
      <c r="D13" s="37"/>
      <c r="E13" s="37"/>
      <c r="F13" s="37"/>
      <c r="G13" s="16">
        <v>45330</v>
      </c>
      <c r="H13" s="1">
        <f>H14+H29-H37-H50</f>
        <v>873840.00000000035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45330</v>
      </c>
      <c r="H14" s="2">
        <f>SUM(H15:H28)</f>
        <v>799815.45000000042</v>
      </c>
      <c r="I14" s="24"/>
      <c r="J14" s="9"/>
      <c r="K14" s="23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f>486.67+1060.84+515.44+389.49+1231+656.16</f>
        <v>4339.5999999999995</v>
      </c>
      <c r="I15" s="26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6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6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1735350-1572288.38+3843.48</f>
        <v>166905.10000000012</v>
      </c>
      <c r="I18" s="26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8"/>
      <c r="H19" s="8">
        <v>0</v>
      </c>
      <c r="I19" s="26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8"/>
      <c r="H20" s="8">
        <v>0</v>
      </c>
      <c r="I20" s="26"/>
      <c r="J20" s="9"/>
    </row>
    <row r="21" spans="2:13" x14ac:dyDescent="0.25">
      <c r="B21" s="27" t="s">
        <v>16</v>
      </c>
      <c r="C21" s="28"/>
      <c r="D21" s="28"/>
      <c r="E21" s="28"/>
      <c r="F21" s="29"/>
      <c r="G21" s="18"/>
      <c r="H21" s="8">
        <v>0</v>
      </c>
      <c r="I21" s="26"/>
      <c r="J21" s="9"/>
    </row>
    <row r="22" spans="2:13" x14ac:dyDescent="0.25">
      <c r="B22" s="27" t="s">
        <v>17</v>
      </c>
      <c r="C22" s="28"/>
      <c r="D22" s="28"/>
      <c r="E22" s="28"/>
      <c r="F22" s="29"/>
      <c r="G22" s="18"/>
      <c r="H22" s="22">
        <v>0</v>
      </c>
      <c r="I22" s="26"/>
      <c r="J22" s="9"/>
      <c r="K22" s="6"/>
    </row>
    <row r="23" spans="2:13" x14ac:dyDescent="0.25">
      <c r="B23" s="27" t="s">
        <v>18</v>
      </c>
      <c r="C23" s="28"/>
      <c r="D23" s="28"/>
      <c r="E23" s="28"/>
      <c r="F23" s="29"/>
      <c r="G23" s="18"/>
      <c r="H23" s="8">
        <v>0</v>
      </c>
      <c r="I23" s="26"/>
      <c r="J23" s="9"/>
      <c r="K23" s="6"/>
    </row>
    <row r="24" spans="2:13" x14ac:dyDescent="0.25">
      <c r="B24" s="27" t="s">
        <v>19</v>
      </c>
      <c r="C24" s="28"/>
      <c r="D24" s="28"/>
      <c r="E24" s="28"/>
      <c r="F24" s="29"/>
      <c r="G24" s="18"/>
      <c r="H24" s="8">
        <f>4465000-3955295.32+1317416.67-1161097.42-209645.38</f>
        <v>456378.55000000016</v>
      </c>
      <c r="I24" s="26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8"/>
      <c r="H25" s="8">
        <v>0</v>
      </c>
      <c r="I25" s="26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8"/>
      <c r="H26" s="8">
        <v>0</v>
      </c>
      <c r="I26" s="26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8"/>
      <c r="H27" s="8">
        <v>0</v>
      </c>
      <c r="I27" s="26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</f>
        <v>172192.20000000016</v>
      </c>
      <c r="I28" s="26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7">
        <v>45330</v>
      </c>
      <c r="H29" s="2">
        <f>H30+H31+H32+H33+H35+H36+H34</f>
        <v>74397.179999999993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220299.99-212535.19</f>
        <v>7764.7999999999884</v>
      </c>
      <c r="I31" s="9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19"/>
      <c r="H32" s="8">
        <f>600000-532311.62+74250-90000</f>
        <v>51938.380000000005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19"/>
      <c r="H36" s="8">
        <f>3518+5588+5588</f>
        <v>14694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0">
        <v>45330</v>
      </c>
      <c r="H37" s="3">
        <f>SUM(H38:H49)</f>
        <v>372.63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4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8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8"/>
      <c r="H47" s="8">
        <f>127.98+238.65+6</f>
        <v>372.63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0">
        <v>45330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4"/>
      <c r="K52" s="6"/>
    </row>
    <row r="53" spans="2:12" x14ac:dyDescent="0.25">
      <c r="B53" s="27" t="s">
        <v>19</v>
      </c>
      <c r="C53" s="28"/>
      <c r="D53" s="28"/>
      <c r="E53" s="28"/>
      <c r="F53" s="29"/>
      <c r="G53" s="19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1">
        <v>45330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</f>
        <v>146958.63000000053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19"/>
      <c r="H58" s="1"/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19"/>
      <c r="H59" s="5">
        <f>H14+H29-H37-H50+H57-H58</f>
        <v>1020798.6300000008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2024-02-12T12:43:49Z</dcterms:modified>
  <cp:category/>
  <cp:contentStatus/>
</cp:coreProperties>
</file>